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edley1\Dropbox (Personal)\151.709 Biometrics\Projects\Project 1 - mean, median, mode\"/>
    </mc:Choice>
  </mc:AlternateContent>
  <xr:revisionPtr revIDLastSave="0" documentId="13_ncr:1_{16F25055-6A4C-46F4-95D2-B8142CD616C2}" xr6:coauthVersionLast="47" xr6:coauthVersionMax="47" xr10:uidLastSave="{00000000-0000-0000-0000-000000000000}"/>
  <bookViews>
    <workbookView xWindow="-108" yWindow="-108" windowWidth="23256" windowHeight="12576" activeTab="1" xr2:uid="{A0A5FBE5-FD4C-477F-9D7E-7AA9675DF088}"/>
  </bookViews>
  <sheets>
    <sheet name="Sheet1" sheetId="1" r:id="rId1"/>
    <sheet name="revised for population" sheetId="2" r:id="rId2"/>
  </sheets>
  <definedNames>
    <definedName name="squared">Sheet1!$E$12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D6" i="2"/>
  <c r="D40" i="2" s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4" i="2"/>
  <c r="C40" i="2"/>
  <c r="C39" i="2"/>
  <c r="A98" i="1"/>
  <c r="A99" i="1" s="1"/>
  <c r="A100" i="1" s="1"/>
  <c r="M5" i="1"/>
  <c r="M6" i="1" s="1"/>
  <c r="A83" i="1"/>
  <c r="A84" i="1" s="1"/>
  <c r="M4" i="1"/>
  <c r="D47" i="1"/>
  <c r="C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J9" i="1"/>
  <c r="J8" i="1"/>
  <c r="J7" i="1"/>
  <c r="J6" i="1"/>
  <c r="J5" i="1"/>
  <c r="J4" i="1"/>
  <c r="D39" i="2" l="1"/>
  <c r="D41" i="2" s="1"/>
  <c r="D42" i="2" s="1"/>
  <c r="D43" i="2" s="1"/>
  <c r="A102" i="1"/>
  <c r="A101" i="1"/>
  <c r="J10" i="1"/>
  <c r="C55" i="1" s="1"/>
  <c r="C57" i="1" s="1"/>
  <c r="E47" i="1"/>
  <c r="B74" i="1" s="1"/>
</calcChain>
</file>

<file path=xl/sharedStrings.xml><?xml version="1.0" encoding="utf-8"?>
<sst xmlns="http://schemas.openxmlformats.org/spreadsheetml/2006/main" count="60" uniqueCount="49">
  <si>
    <t>Problem 1</t>
  </si>
  <si>
    <t>Mode</t>
  </si>
  <si>
    <t>N</t>
  </si>
  <si>
    <t>freq</t>
  </si>
  <si>
    <t>Median</t>
  </si>
  <si>
    <t>this problem set is bimodal as it has two values that occur in equal frequency</t>
  </si>
  <si>
    <t>The median is 1.4 as it occurs in the middle of the data set</t>
  </si>
  <si>
    <t>Mode = 1.2 and 1.5</t>
  </si>
  <si>
    <t>Arithmetic mean</t>
  </si>
  <si>
    <t xml:space="preserve">Sum = </t>
  </si>
  <si>
    <t xml:space="preserve">Number = </t>
  </si>
  <si>
    <t xml:space="preserve">mean = </t>
  </si>
  <si>
    <t>Standard Deviation</t>
  </si>
  <si>
    <t>Standard Error</t>
  </si>
  <si>
    <t>1.4 + 1.4 / 2 = 1.4</t>
  </si>
  <si>
    <t>Range = 2-1 = 1</t>
  </si>
  <si>
    <t xml:space="preserve">Variance = </t>
  </si>
  <si>
    <t>Step 1: Find the mean.</t>
  </si>
  <si>
    <t>Step 2: For each data point, find the square of its distance to the mean.</t>
  </si>
  <si>
    <t>Step 3: Sum the values from Step 2.</t>
  </si>
  <si>
    <t>Step 4: Divide by the number of data points.</t>
  </si>
  <si>
    <t>Step 5: Take the square root.</t>
  </si>
  <si>
    <t>u</t>
  </si>
  <si>
    <t>(x-u)2</t>
  </si>
  <si>
    <t>Sum</t>
  </si>
  <si>
    <t>X</t>
  </si>
  <si>
    <t>SUM</t>
  </si>
  <si>
    <t>Population variance</t>
  </si>
  <si>
    <r>
      <t>sum of (x-u)</t>
    </r>
    <r>
      <rPr>
        <sz val="9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/N</t>
    </r>
  </si>
  <si>
    <t>Using xls to check</t>
  </si>
  <si>
    <r>
      <t>sum of (x-u)</t>
    </r>
    <r>
      <rPr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 2.187</t>
    </r>
  </si>
  <si>
    <t>mean= 1.4</t>
  </si>
  <si>
    <t>(see above)</t>
  </si>
  <si>
    <t>xls</t>
  </si>
  <si>
    <t>Standard Deviation = 0.25</t>
  </si>
  <si>
    <t>above/35</t>
  </si>
  <si>
    <t>square root of above</t>
  </si>
  <si>
    <t>STDV</t>
  </si>
  <si>
    <t>Var</t>
  </si>
  <si>
    <t>Step 7: Divide the standard deviation by the square root of the sample size (n).</t>
  </si>
  <si>
    <t>Step 8: Subtract the standard error from the mean and record that number</t>
  </si>
  <si>
    <t>Step 9: Add standard error to mean</t>
  </si>
  <si>
    <t>SE of mean = 1.4 +/- 0.04</t>
  </si>
  <si>
    <t>or SE is 1.36 to 1.44</t>
  </si>
  <si>
    <t>SE</t>
  </si>
  <si>
    <t>Data</t>
  </si>
  <si>
    <t>Average</t>
  </si>
  <si>
    <t>Variance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</si>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</sst>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Inherit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Inherit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/>
    <xf numFmtId="164" fontId="0" fillId="0" borderId="4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indent="1"/>
    </xf>
    <xf numFmtId="164" fontId="1" fillId="0" borderId="0" xfId="0" applyNumberFormat="1" applyFont="1"/>
    <xf numFmtId="0" fontId="2" fillId="2" borderId="9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inden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110490</xdr:colOff>
      <xdr:row>27</xdr:row>
      <xdr:rowOff>49530</xdr:rowOff>
    </xdr:from>
    <xdr:to>
      <xdr:col>2</xdr:col>
      <xdr:colOff>415290</xdr:colOff>
      <xdr:row>28</xdr:row>
      <xdr:rowOff>121920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BC82BD5A-B962-402C-8A6C-E2128927C38B}"/>
            </a:ext>
          </a:extLst>
        </xdr:cNvPr>
        <xdr:cNvSpPr/>
      </xdr:nvSpPr>
      <xdr:spPr>
        <a:xfrm>
          <a:off x="1329690" y="4954905"/>
          <a:ext cx="304800" cy="2533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 editAs="oneCell">
    <xdr:from>
      <xdr:col>3</xdr:col>
      <xdr:colOff>495300</xdr:colOff>
      <xdr:row>51</xdr:row>
      <xdr:rowOff>9525</xdr:rowOff>
    </xdr:from>
    <xdr:to>
      <xdr:col>7</xdr:col>
      <xdr:colOff>19136</xdr:colOff>
      <xdr:row>59</xdr:row>
      <xdr:rowOff>17145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CB6274-8677-4DC2-A0D8-8A59DA170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9286875"/>
          <a:ext cx="1962236" cy="1463040"/>
        </a:xfrm>
        <a:prstGeom prst="rect">
          <a:avLst/>
        </a:prstGeom>
      </xdr:spPr>
    </xdr:pic>
    <xdr:clientData/>
  </xdr:twoCellAnchor>
  <xdr:twoCellAnchor editAs="oneCell">
    <xdr:from>
      <xdr:col>2</xdr:col>
      <xdr:colOff>300990</xdr:colOff>
      <xdr:row>66</xdr:row>
      <xdr:rowOff>110670</xdr:rowOff>
    </xdr:from>
    <xdr:to>
      <xdr:col>6</xdr:col>
      <xdr:colOff>155661</xdr:colOff>
      <xdr:row>69</xdr:row>
      <xdr:rowOff>171309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CF1F53B-0AD9-4CA2-BFD5-0F27819B4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7340" y="12102645"/>
          <a:ext cx="2350221" cy="603564"/>
        </a:xfrm>
        <a:prstGeom prst="rect">
          <a:avLst/>
        </a:prstGeom>
      </xdr:spPr>
    </xdr:pic>
    <xdr:clientData/>
  </xdr:twoCellAnchor>
  <xdr:twoCellAnchor editAs="oneCell">
    <xdr:from>
      <xdr:col>11</xdr:col>
      <xdr:colOff>82528</xdr:colOff>
      <xdr:row>76</xdr:row>
      <xdr:rowOff>154546</xdr:rowOff>
    </xdr:from>
    <xdr:to>
      <xdr:col>14</xdr:col>
      <xdr:colOff>266700</xdr:colOff>
      <xdr:row>87</xdr:row>
      <xdr:rowOff>7165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DB6440E-9BED-4B2C-989B-65FE945F9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16753" y="13956271"/>
          <a:ext cx="2012972" cy="1843344"/>
        </a:xfrm>
        <a:prstGeom prst="rect">
          <a:avLst/>
        </a:prstGeom>
      </xdr:spPr>
    </xdr:pic>
    <xdr:clientData/>
  </xdr:twoCellAnchor>
  <xdr:twoCellAnchor editAs="oneCell">
    <xdr:from>
      <xdr:col>8</xdr:col>
      <xdr:colOff>534520</xdr:colOff>
      <xdr:row>96</xdr:row>
      <xdr:rowOff>30480</xdr:rowOff>
    </xdr:from>
    <xdr:to>
      <xdr:col>12</xdr:col>
      <xdr:colOff>112402</xdr:colOff>
      <xdr:row>101</xdr:row>
      <xdr:rowOff>45433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4295561-C041-445E-A9B8-8A537FFE4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39945" y="17451705"/>
          <a:ext cx="2016282" cy="9198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148F8D-3E75-4377-8ECB-DE4A3C153166}" name="Table1" displayName="Table1" ref="G14:H25" totalsRowShown="0">
  <autoFilter ref="G14:H25" xr:uid="{C6BD205B-1232-4FB2-A1DB-4F4D42F263EA}"/>
  <tableColumns count="2">
    <tableColumn id="1" xr3:uid="{9B68F0D9-A7A3-4A30-BD68-E8EDD5B2B9A5}" name="N"/>
    <tableColumn id="2" xr3:uid="{711692EF-4574-411A-8E45-BCF5248D2B0F}" name="freq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3BCD8-0208-4487-8904-1FF16B1400BE}">
  <dimension ref="A2:M105"/>
  <sheetViews>
    <sheetView topLeftCell="A58" workbookViewId="0">
      <selection activeCell="E11" sqref="E11"/>
    </sheetView>
  </sheetViews>
  <sheetFormatPr defaultRowHeight="14.4"/>
  <cols>
    <col min="1" max="1" width="13.44140625" style="15" customWidth="1"/>
    <col min="2" max="3" width="9.6640625" customWidth="1"/>
  </cols>
  <sheetData>
    <row r="2" spans="2:13" ht="15" thickBot="1">
      <c r="J2" s="1" t="s">
        <v>26</v>
      </c>
    </row>
    <row r="3" spans="2:13">
      <c r="B3" s="17" t="s">
        <v>0</v>
      </c>
      <c r="C3" s="18"/>
      <c r="D3" s="18"/>
      <c r="E3" s="18"/>
      <c r="F3" s="18"/>
      <c r="G3" s="19"/>
      <c r="J3" s="1"/>
      <c r="L3" t="s">
        <v>29</v>
      </c>
    </row>
    <row r="4" spans="2:13">
      <c r="B4" s="4">
        <v>1</v>
      </c>
      <c r="C4" s="5">
        <v>1.3</v>
      </c>
      <c r="D4" s="5">
        <v>2</v>
      </c>
      <c r="E4" s="5">
        <v>1.5</v>
      </c>
      <c r="F4" s="5">
        <v>1.5</v>
      </c>
      <c r="G4" s="6">
        <v>1.4</v>
      </c>
      <c r="J4" s="12">
        <f t="shared" ref="J4:J9" si="0">SUM(B4:G4)</f>
        <v>8.6999999999999993</v>
      </c>
      <c r="L4" t="s">
        <v>38</v>
      </c>
      <c r="M4">
        <f>_xlfn.VAR.P(B4:G9)</f>
        <v>6.248163265306008E-2</v>
      </c>
    </row>
    <row r="5" spans="2:13">
      <c r="B5" s="4">
        <v>1.6</v>
      </c>
      <c r="C5" s="5">
        <v>1.8</v>
      </c>
      <c r="D5" s="5">
        <v>1.6</v>
      </c>
      <c r="E5" s="5">
        <v>1.5</v>
      </c>
      <c r="F5" s="5">
        <v>1.4</v>
      </c>
      <c r="G5" s="6">
        <v>1.3</v>
      </c>
      <c r="J5" s="12">
        <f t="shared" si="0"/>
        <v>9.2000000000000011</v>
      </c>
      <c r="L5" t="s">
        <v>37</v>
      </c>
      <c r="M5">
        <f>_xlfn.STDEV.P(B4:G9)</f>
        <v>0.24996326260684806</v>
      </c>
    </row>
    <row r="6" spans="2:13">
      <c r="B6" s="4">
        <v>1.3</v>
      </c>
      <c r="C6" s="5">
        <v>1.1000000000000001</v>
      </c>
      <c r="D6" s="5">
        <v>1.2</v>
      </c>
      <c r="E6" s="5">
        <v>1.2</v>
      </c>
      <c r="F6" s="5">
        <v>1.2</v>
      </c>
      <c r="G6" s="6">
        <v>1.2</v>
      </c>
      <c r="J6" s="12">
        <f t="shared" si="0"/>
        <v>7.2000000000000011</v>
      </c>
      <c r="L6" t="s">
        <v>44</v>
      </c>
      <c r="M6">
        <f>M5/SQRT(35)</f>
        <v>4.225150298359983E-2</v>
      </c>
    </row>
    <row r="7" spans="2:13">
      <c r="B7" s="4">
        <v>1.2</v>
      </c>
      <c r="C7" s="5">
        <v>1.5</v>
      </c>
      <c r="D7" s="5">
        <v>1.6</v>
      </c>
      <c r="E7" s="5">
        <v>1.4</v>
      </c>
      <c r="F7" s="5">
        <v>1</v>
      </c>
      <c r="G7" s="6">
        <v>1.1000000000000001</v>
      </c>
      <c r="J7" s="12">
        <f t="shared" si="0"/>
        <v>7.8000000000000007</v>
      </c>
    </row>
    <row r="8" spans="2:13">
      <c r="B8" s="4">
        <v>1.9</v>
      </c>
      <c r="C8" s="5">
        <v>1.7</v>
      </c>
      <c r="D8" s="5">
        <v>1.6</v>
      </c>
      <c r="E8" s="5">
        <v>1.7</v>
      </c>
      <c r="F8" s="5">
        <v>1.7</v>
      </c>
      <c r="G8" s="6">
        <v>1.4</v>
      </c>
      <c r="J8" s="12">
        <f t="shared" si="0"/>
        <v>10</v>
      </c>
    </row>
    <row r="9" spans="2:13" ht="15" thickBot="1">
      <c r="B9" s="7">
        <v>1.7</v>
      </c>
      <c r="C9" s="8">
        <v>1.1000000000000001</v>
      </c>
      <c r="D9" s="8">
        <v>1.2</v>
      </c>
      <c r="E9" s="8">
        <v>1.5</v>
      </c>
      <c r="F9" s="8">
        <v>1.5</v>
      </c>
      <c r="G9" s="9"/>
      <c r="J9" s="12">
        <f t="shared" si="0"/>
        <v>7</v>
      </c>
    </row>
    <row r="10" spans="2:13">
      <c r="J10" s="12">
        <f>SUM(J4:J9)</f>
        <v>49.900000000000006</v>
      </c>
    </row>
    <row r="11" spans="2:13" ht="16.2" thickBot="1">
      <c r="C11" s="1" t="s">
        <v>25</v>
      </c>
      <c r="D11" s="13" t="s">
        <v>22</v>
      </c>
      <c r="E11" s="13" t="s">
        <v>23</v>
      </c>
    </row>
    <row r="12" spans="2:13">
      <c r="C12">
        <v>1</v>
      </c>
      <c r="D12" s="11">
        <v>1.4257142857142859</v>
      </c>
      <c r="E12" s="3">
        <f>(C12-D12)^2</f>
        <v>0.18123265306122469</v>
      </c>
    </row>
    <row r="13" spans="2:13">
      <c r="C13">
        <v>1</v>
      </c>
      <c r="D13" s="11">
        <v>1.4257142857142859</v>
      </c>
      <c r="E13" s="3">
        <f t="shared" ref="E13:E46" si="1">(C13-D13)^2</f>
        <v>0.18123265306122469</v>
      </c>
    </row>
    <row r="14" spans="2:13">
      <c r="C14">
        <v>1.1000000000000001</v>
      </c>
      <c r="D14" s="11">
        <v>1.4257142857142859</v>
      </c>
      <c r="E14" s="3">
        <f t="shared" si="1"/>
        <v>0.10608979591836744</v>
      </c>
      <c r="G14" t="s">
        <v>2</v>
      </c>
      <c r="H14" t="s">
        <v>3</v>
      </c>
    </row>
    <row r="15" spans="2:13">
      <c r="C15">
        <v>1.1000000000000001</v>
      </c>
      <c r="D15" s="11">
        <v>1.4257142857142859</v>
      </c>
      <c r="E15" s="3">
        <f t="shared" si="1"/>
        <v>0.10608979591836744</v>
      </c>
      <c r="G15">
        <v>1</v>
      </c>
      <c r="H15">
        <v>2</v>
      </c>
    </row>
    <row r="16" spans="2:13">
      <c r="C16">
        <v>1.1000000000000001</v>
      </c>
      <c r="D16" s="11">
        <v>1.4257142857142859</v>
      </c>
      <c r="E16" s="3">
        <f t="shared" si="1"/>
        <v>0.10608979591836744</v>
      </c>
      <c r="G16">
        <v>1.1000000000000001</v>
      </c>
      <c r="H16">
        <v>3</v>
      </c>
    </row>
    <row r="17" spans="2:8">
      <c r="C17">
        <v>1.2</v>
      </c>
      <c r="D17" s="11">
        <v>1.4257142857142859</v>
      </c>
      <c r="E17" s="3">
        <f t="shared" si="1"/>
        <v>5.094693877551032E-2</v>
      </c>
      <c r="G17">
        <v>1.2</v>
      </c>
      <c r="H17">
        <v>6</v>
      </c>
    </row>
    <row r="18" spans="2:8">
      <c r="C18">
        <v>1.2</v>
      </c>
      <c r="D18" s="11">
        <v>1.4257142857142859</v>
      </c>
      <c r="E18" s="3">
        <f t="shared" si="1"/>
        <v>5.094693877551032E-2</v>
      </c>
      <c r="G18">
        <v>1.3</v>
      </c>
      <c r="H18">
        <v>3</v>
      </c>
    </row>
    <row r="19" spans="2:8">
      <c r="C19">
        <v>1.2</v>
      </c>
      <c r="D19" s="11">
        <v>1.4257142857142859</v>
      </c>
      <c r="E19" s="3">
        <f t="shared" si="1"/>
        <v>5.094693877551032E-2</v>
      </c>
      <c r="G19">
        <v>1.4</v>
      </c>
      <c r="H19">
        <v>4</v>
      </c>
    </row>
    <row r="20" spans="2:8">
      <c r="C20">
        <v>1.2</v>
      </c>
      <c r="D20" s="11">
        <v>1.4257142857142859</v>
      </c>
      <c r="E20" s="3">
        <f t="shared" si="1"/>
        <v>5.094693877551032E-2</v>
      </c>
      <c r="G20">
        <v>1.5</v>
      </c>
      <c r="H20">
        <v>6</v>
      </c>
    </row>
    <row r="21" spans="2:8">
      <c r="C21">
        <v>1.2</v>
      </c>
      <c r="D21" s="11">
        <v>1.4257142857142859</v>
      </c>
      <c r="E21" s="3">
        <f t="shared" si="1"/>
        <v>5.094693877551032E-2</v>
      </c>
      <c r="G21">
        <v>1.6</v>
      </c>
      <c r="H21">
        <v>4</v>
      </c>
    </row>
    <row r="22" spans="2:8">
      <c r="C22">
        <v>1.2</v>
      </c>
      <c r="D22" s="11">
        <v>1.4257142857142859</v>
      </c>
      <c r="E22" s="3">
        <f t="shared" si="1"/>
        <v>5.094693877551032E-2</v>
      </c>
      <c r="G22">
        <v>1.7</v>
      </c>
      <c r="H22">
        <v>4</v>
      </c>
    </row>
    <row r="23" spans="2:8">
      <c r="C23">
        <v>1.3</v>
      </c>
      <c r="D23" s="11">
        <v>1.4257142857142859</v>
      </c>
      <c r="E23" s="3">
        <f t="shared" si="1"/>
        <v>1.5804081632653105E-2</v>
      </c>
      <c r="G23">
        <v>1.8</v>
      </c>
      <c r="H23">
        <v>1</v>
      </c>
    </row>
    <row r="24" spans="2:8">
      <c r="C24">
        <v>1.3</v>
      </c>
      <c r="D24" s="11">
        <v>1.4257142857142859</v>
      </c>
      <c r="E24" s="3">
        <f t="shared" si="1"/>
        <v>1.5804081632653105E-2</v>
      </c>
      <c r="G24">
        <v>1.9</v>
      </c>
      <c r="H24">
        <v>1</v>
      </c>
    </row>
    <row r="25" spans="2:8">
      <c r="C25">
        <v>1.3</v>
      </c>
      <c r="D25" s="11">
        <v>1.4257142857142859</v>
      </c>
      <c r="E25" s="3">
        <f t="shared" si="1"/>
        <v>1.5804081632653105E-2</v>
      </c>
      <c r="G25">
        <v>2</v>
      </c>
    </row>
    <row r="26" spans="2:8">
      <c r="C26">
        <v>1.4</v>
      </c>
      <c r="D26" s="11">
        <v>1.4257142857142859</v>
      </c>
      <c r="E26" s="3">
        <f t="shared" si="1"/>
        <v>6.6122448979593425E-4</v>
      </c>
    </row>
    <row r="27" spans="2:8">
      <c r="C27">
        <v>1.4</v>
      </c>
      <c r="D27" s="11">
        <v>1.4257142857142859</v>
      </c>
      <c r="E27" s="3">
        <f t="shared" si="1"/>
        <v>6.6122448979593425E-4</v>
      </c>
      <c r="G27" s="1" t="s">
        <v>1</v>
      </c>
    </row>
    <row r="28" spans="2:8">
      <c r="B28" s="1" t="s">
        <v>4</v>
      </c>
      <c r="C28">
        <v>1.4</v>
      </c>
      <c r="D28" s="11">
        <v>1.4257142857142859</v>
      </c>
      <c r="E28" s="3">
        <f t="shared" si="1"/>
        <v>6.6122448979593425E-4</v>
      </c>
      <c r="G28" s="2" t="s">
        <v>7</v>
      </c>
    </row>
    <row r="29" spans="2:8">
      <c r="C29">
        <v>1.4</v>
      </c>
      <c r="D29" s="11">
        <v>1.4257142857142859</v>
      </c>
      <c r="E29" s="3">
        <f t="shared" si="1"/>
        <v>6.6122448979593425E-4</v>
      </c>
      <c r="G29" t="s">
        <v>5</v>
      </c>
    </row>
    <row r="30" spans="2:8">
      <c r="C30">
        <v>1.5</v>
      </c>
      <c r="D30" s="11">
        <v>1.4257142857142859</v>
      </c>
      <c r="E30" s="3">
        <f t="shared" si="1"/>
        <v>5.5183673469387431E-3</v>
      </c>
    </row>
    <row r="31" spans="2:8">
      <c r="C31">
        <v>1.5</v>
      </c>
      <c r="D31" s="11">
        <v>1.4257142857142859</v>
      </c>
      <c r="E31" s="3">
        <f t="shared" si="1"/>
        <v>5.5183673469387431E-3</v>
      </c>
    </row>
    <row r="32" spans="2:8">
      <c r="C32">
        <v>1.5</v>
      </c>
      <c r="D32" s="11">
        <v>1.4257142857142859</v>
      </c>
      <c r="E32" s="3">
        <f t="shared" si="1"/>
        <v>5.5183673469387431E-3</v>
      </c>
    </row>
    <row r="33" spans="2:5">
      <c r="C33">
        <v>1.5</v>
      </c>
      <c r="D33" s="11">
        <v>1.4257142857142859</v>
      </c>
      <c r="E33" s="3">
        <f t="shared" si="1"/>
        <v>5.5183673469387431E-3</v>
      </c>
    </row>
    <row r="34" spans="2:5">
      <c r="C34">
        <v>1.5</v>
      </c>
      <c r="D34" s="11">
        <v>1.4257142857142859</v>
      </c>
      <c r="E34" s="3">
        <f t="shared" si="1"/>
        <v>5.5183673469387431E-3</v>
      </c>
    </row>
    <row r="35" spans="2:5">
      <c r="C35">
        <v>1.5</v>
      </c>
      <c r="D35" s="11">
        <v>1.4257142857142859</v>
      </c>
      <c r="E35" s="3">
        <f t="shared" si="1"/>
        <v>5.5183673469387431E-3</v>
      </c>
    </row>
    <row r="36" spans="2:5">
      <c r="C36">
        <v>1.6</v>
      </c>
      <c r="D36" s="11">
        <v>1.4257142857142859</v>
      </c>
      <c r="E36" s="3">
        <f t="shared" si="1"/>
        <v>3.0375510204081586E-2</v>
      </c>
    </row>
    <row r="37" spans="2:5">
      <c r="C37">
        <v>1.6</v>
      </c>
      <c r="D37" s="11">
        <v>1.4257142857142859</v>
      </c>
      <c r="E37" s="3">
        <f t="shared" si="1"/>
        <v>3.0375510204081586E-2</v>
      </c>
    </row>
    <row r="38" spans="2:5">
      <c r="C38">
        <v>1.6</v>
      </c>
      <c r="D38" s="11">
        <v>1.4257142857142859</v>
      </c>
      <c r="E38" s="3">
        <f t="shared" si="1"/>
        <v>3.0375510204081586E-2</v>
      </c>
    </row>
    <row r="39" spans="2:5">
      <c r="C39">
        <v>1.6</v>
      </c>
      <c r="D39" s="11">
        <v>1.4257142857142859</v>
      </c>
      <c r="E39" s="3">
        <f t="shared" si="1"/>
        <v>3.0375510204081586E-2</v>
      </c>
    </row>
    <row r="40" spans="2:5">
      <c r="C40">
        <v>1.7</v>
      </c>
      <c r="D40" s="11">
        <v>1.4257142857142859</v>
      </c>
      <c r="E40" s="3">
        <f t="shared" si="1"/>
        <v>7.5232653061224342E-2</v>
      </c>
    </row>
    <row r="41" spans="2:5">
      <c r="C41">
        <v>1.7</v>
      </c>
      <c r="D41" s="11">
        <v>1.4257142857142859</v>
      </c>
      <c r="E41" s="3">
        <f t="shared" si="1"/>
        <v>7.5232653061224342E-2</v>
      </c>
    </row>
    <row r="42" spans="2:5">
      <c r="C42">
        <v>1.7</v>
      </c>
      <c r="D42" s="11">
        <v>1.4257142857142859</v>
      </c>
      <c r="E42" s="3">
        <f t="shared" si="1"/>
        <v>7.5232653061224342E-2</v>
      </c>
    </row>
    <row r="43" spans="2:5">
      <c r="C43">
        <v>1.7</v>
      </c>
      <c r="D43" s="11">
        <v>1.4257142857142859</v>
      </c>
      <c r="E43" s="3">
        <f t="shared" si="1"/>
        <v>7.5232653061224342E-2</v>
      </c>
    </row>
    <row r="44" spans="2:5">
      <c r="C44">
        <v>1.8</v>
      </c>
      <c r="D44" s="11">
        <v>1.4257142857142859</v>
      </c>
      <c r="E44" s="3">
        <f t="shared" si="1"/>
        <v>0.1400897959183672</v>
      </c>
    </row>
    <row r="45" spans="2:5">
      <c r="C45">
        <v>1.9</v>
      </c>
      <c r="D45" s="11">
        <v>1.4257142857142859</v>
      </c>
      <c r="E45" s="3">
        <f t="shared" si="1"/>
        <v>0.22494693877550992</v>
      </c>
    </row>
    <row r="46" spans="2:5">
      <c r="C46">
        <v>2</v>
      </c>
      <c r="D46" s="11">
        <v>1.4257142857142859</v>
      </c>
      <c r="E46" s="3">
        <f t="shared" si="1"/>
        <v>0.32980408163265279</v>
      </c>
    </row>
    <row r="47" spans="2:5">
      <c r="B47" s="1" t="s">
        <v>24</v>
      </c>
      <c r="C47" s="1">
        <f>SUM(C12:C46)</f>
        <v>49.900000000000006</v>
      </c>
      <c r="D47" s="1">
        <f t="shared" ref="D47:E47" si="2">SUM(D12:D46)</f>
        <v>49.899999999999991</v>
      </c>
      <c r="E47" s="1">
        <f t="shared" si="2"/>
        <v>2.1868571428571433</v>
      </c>
    </row>
    <row r="49" spans="2:3">
      <c r="B49" t="s">
        <v>6</v>
      </c>
    </row>
    <row r="50" spans="2:3">
      <c r="B50" t="s">
        <v>14</v>
      </c>
    </row>
    <row r="54" spans="2:3">
      <c r="B54" s="1" t="s">
        <v>8</v>
      </c>
    </row>
    <row r="55" spans="2:3">
      <c r="B55" t="s">
        <v>9</v>
      </c>
      <c r="C55" s="10">
        <f>J10</f>
        <v>49.900000000000006</v>
      </c>
    </row>
    <row r="56" spans="2:3">
      <c r="B56" t="s">
        <v>10</v>
      </c>
      <c r="C56" s="10">
        <v>35</v>
      </c>
    </row>
    <row r="57" spans="2:3">
      <c r="B57" s="1" t="s">
        <v>11</v>
      </c>
      <c r="C57" s="14">
        <f>C55/C56</f>
        <v>1.4257142857142859</v>
      </c>
    </row>
    <row r="63" spans="2:3">
      <c r="B63" s="1" t="s">
        <v>15</v>
      </c>
    </row>
    <row r="64" spans="2:3">
      <c r="B64" s="1"/>
    </row>
    <row r="65" spans="1:9">
      <c r="B65" s="1"/>
    </row>
    <row r="66" spans="1:9">
      <c r="B66" s="1"/>
    </row>
    <row r="67" spans="1:9">
      <c r="B67" s="1"/>
    </row>
    <row r="68" spans="1:9">
      <c r="B68" s="1" t="s">
        <v>16</v>
      </c>
    </row>
    <row r="72" spans="1:9">
      <c r="B72" s="1" t="s">
        <v>27</v>
      </c>
    </row>
    <row r="73" spans="1:9">
      <c r="B73" t="s">
        <v>28</v>
      </c>
    </row>
    <row r="74" spans="1:9">
      <c r="B74" s="1">
        <f>E47/C56</f>
        <v>6.2481632653061239E-2</v>
      </c>
    </row>
    <row r="79" spans="1:9">
      <c r="A79" s="16" t="s">
        <v>33</v>
      </c>
      <c r="B79" s="1" t="s">
        <v>12</v>
      </c>
    </row>
    <row r="80" spans="1:9">
      <c r="A80" s="15">
        <v>1.4</v>
      </c>
      <c r="B80" t="s">
        <v>17</v>
      </c>
      <c r="I80" t="s">
        <v>31</v>
      </c>
    </row>
    <row r="81" spans="1:9">
      <c r="A81" s="15" t="s">
        <v>32</v>
      </c>
      <c r="B81" t="s">
        <v>18</v>
      </c>
      <c r="I81" t="s">
        <v>32</v>
      </c>
    </row>
    <row r="82" spans="1:9">
      <c r="A82" s="15">
        <v>2.1868571428571433</v>
      </c>
      <c r="B82" t="s">
        <v>19</v>
      </c>
      <c r="I82" t="s">
        <v>30</v>
      </c>
    </row>
    <row r="83" spans="1:9">
      <c r="A83" s="15">
        <f>A82/35</f>
        <v>6.2481632653061239E-2</v>
      </c>
      <c r="B83" t="s">
        <v>20</v>
      </c>
      <c r="I83" t="s">
        <v>35</v>
      </c>
    </row>
    <row r="84" spans="1:9">
      <c r="A84" s="15">
        <f>SQRT(A83)</f>
        <v>0.24996326260685037</v>
      </c>
      <c r="B84" t="s">
        <v>21</v>
      </c>
      <c r="I84" t="s">
        <v>36</v>
      </c>
    </row>
    <row r="86" spans="1:9">
      <c r="B86" s="1" t="s">
        <v>34</v>
      </c>
    </row>
    <row r="88" spans="1:9">
      <c r="B88" s="1"/>
    </row>
    <row r="94" spans="1:9">
      <c r="A94" s="16" t="s">
        <v>33</v>
      </c>
      <c r="B94" s="1" t="s">
        <v>13</v>
      </c>
    </row>
    <row r="95" spans="1:9">
      <c r="A95" s="15">
        <v>1.4</v>
      </c>
      <c r="B95" t="s">
        <v>17</v>
      </c>
    </row>
    <row r="96" spans="1:9">
      <c r="A96" s="15" t="s">
        <v>32</v>
      </c>
      <c r="B96" t="s">
        <v>18</v>
      </c>
    </row>
    <row r="97" spans="1:2">
      <c r="A97" s="15">
        <v>2.1868571428571433</v>
      </c>
      <c r="B97" t="s">
        <v>19</v>
      </c>
    </row>
    <row r="98" spans="1:2">
      <c r="A98" s="15">
        <f>A97/35</f>
        <v>6.2481632653061239E-2</v>
      </c>
      <c r="B98" t="s">
        <v>20</v>
      </c>
    </row>
    <row r="99" spans="1:2">
      <c r="A99" s="15">
        <f>SQRT(A98)</f>
        <v>0.24996326260685037</v>
      </c>
      <c r="B99" t="s">
        <v>21</v>
      </c>
    </row>
    <row r="100" spans="1:2">
      <c r="A100" s="15">
        <f>A99/SQRT(35)</f>
        <v>4.2251502983600218E-2</v>
      </c>
      <c r="B100" t="s">
        <v>39</v>
      </c>
    </row>
    <row r="101" spans="1:2">
      <c r="A101" s="15">
        <f>A95-A100</f>
        <v>1.3577484970163998</v>
      </c>
      <c r="B101" t="s">
        <v>40</v>
      </c>
    </row>
    <row r="102" spans="1:2">
      <c r="A102" s="15">
        <f>A95+A100</f>
        <v>1.4422515029836001</v>
      </c>
      <c r="B102" t="s">
        <v>41</v>
      </c>
    </row>
    <row r="104" spans="1:2">
      <c r="B104" s="1" t="s">
        <v>42</v>
      </c>
    </row>
    <row r="105" spans="1:2">
      <c r="B105" s="1" t="s">
        <v>43</v>
      </c>
    </row>
  </sheetData>
  <mergeCells count="1">
    <mergeCell ref="B3:G3"/>
  </mergeCells>
  <pageMargins left="0.7" right="0.7" top="0.75" bottom="0.75" header="0.3" footer="0.3"/>
  <pageSetup paperSize="9" orientation="portrait" horizontalDpi="30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B3963-5BEB-49AE-B058-BA12D684D645}">
  <dimension ref="B3:D43"/>
  <sheetViews>
    <sheetView tabSelected="1" topLeftCell="A16" workbookViewId="0">
      <selection activeCell="F37" sqref="F37"/>
    </sheetView>
  </sheetViews>
  <sheetFormatPr defaultRowHeight="14.4"/>
  <sheetData>
    <row r="3" spans="3:4" ht="15.6" thickBot="1">
      <c r="C3" t="s">
        <v>45</v>
      </c>
      <c r="D3" s="20" t="s">
        <v>23</v>
      </c>
    </row>
    <row r="4" spans="3:4">
      <c r="C4">
        <v>1</v>
      </c>
      <c r="D4">
        <f>(C4-$C$40)^2</f>
        <v>0.18123265306122485</v>
      </c>
    </row>
    <row r="5" spans="3:4">
      <c r="C5">
        <v>1.3</v>
      </c>
      <c r="D5">
        <f t="shared" ref="D5:D38" si="0">(C5-$C$40)^2</f>
        <v>1.580408163265316E-2</v>
      </c>
    </row>
    <row r="6" spans="3:4">
      <c r="C6">
        <v>2</v>
      </c>
      <c r="D6">
        <f t="shared" si="0"/>
        <v>0.32980408163265257</v>
      </c>
    </row>
    <row r="7" spans="3:4">
      <c r="C7">
        <v>1.5</v>
      </c>
      <c r="D7">
        <f t="shared" si="0"/>
        <v>5.5183673469387101E-3</v>
      </c>
    </row>
    <row r="8" spans="3:4">
      <c r="C8">
        <v>1.5</v>
      </c>
      <c r="D8">
        <f t="shared" si="0"/>
        <v>5.5183673469387101E-3</v>
      </c>
    </row>
    <row r="9" spans="3:4">
      <c r="C9">
        <v>1.4</v>
      </c>
      <c r="D9">
        <f t="shared" si="0"/>
        <v>6.6122448979594563E-4</v>
      </c>
    </row>
    <row r="10" spans="3:4">
      <c r="C10">
        <v>1.6</v>
      </c>
      <c r="D10">
        <f t="shared" si="0"/>
        <v>3.037551020408151E-2</v>
      </c>
    </row>
    <row r="11" spans="3:4">
      <c r="C11">
        <v>1.8</v>
      </c>
      <c r="D11">
        <f t="shared" si="0"/>
        <v>0.14008979591836704</v>
      </c>
    </row>
    <row r="12" spans="3:4">
      <c r="C12">
        <v>1.6</v>
      </c>
      <c r="D12">
        <f t="shared" si="0"/>
        <v>3.037551020408151E-2</v>
      </c>
    </row>
    <row r="13" spans="3:4">
      <c r="C13">
        <v>1.5</v>
      </c>
      <c r="D13">
        <f t="shared" si="0"/>
        <v>5.5183673469387101E-3</v>
      </c>
    </row>
    <row r="14" spans="3:4">
      <c r="C14">
        <v>1.4</v>
      </c>
      <c r="D14">
        <f t="shared" si="0"/>
        <v>6.6122448979594563E-4</v>
      </c>
    </row>
    <row r="15" spans="3:4">
      <c r="C15">
        <v>1.3</v>
      </c>
      <c r="D15">
        <f t="shared" si="0"/>
        <v>1.580408163265316E-2</v>
      </c>
    </row>
    <row r="16" spans="3:4">
      <c r="C16">
        <v>1.3</v>
      </c>
      <c r="D16">
        <f t="shared" si="0"/>
        <v>1.580408163265316E-2</v>
      </c>
    </row>
    <row r="17" spans="3:4">
      <c r="C17">
        <v>1.1000000000000001</v>
      </c>
      <c r="D17">
        <f t="shared" si="0"/>
        <v>0.10608979591836758</v>
      </c>
    </row>
    <row r="18" spans="3:4">
      <c r="C18">
        <v>1.2</v>
      </c>
      <c r="D18">
        <f t="shared" si="0"/>
        <v>5.0946938775510424E-2</v>
      </c>
    </row>
    <row r="19" spans="3:4">
      <c r="C19">
        <v>1.2</v>
      </c>
      <c r="D19">
        <f t="shared" si="0"/>
        <v>5.0946938775510424E-2</v>
      </c>
    </row>
    <row r="20" spans="3:4">
      <c r="C20">
        <v>1.2</v>
      </c>
      <c r="D20">
        <f t="shared" si="0"/>
        <v>5.0946938775510424E-2</v>
      </c>
    </row>
    <row r="21" spans="3:4">
      <c r="C21">
        <v>1.2</v>
      </c>
      <c r="D21">
        <f t="shared" si="0"/>
        <v>5.0946938775510424E-2</v>
      </c>
    </row>
    <row r="22" spans="3:4">
      <c r="C22">
        <v>1.2</v>
      </c>
      <c r="D22">
        <f t="shared" si="0"/>
        <v>5.0946938775510424E-2</v>
      </c>
    </row>
    <row r="23" spans="3:4">
      <c r="C23">
        <v>1.5</v>
      </c>
      <c r="D23">
        <f t="shared" si="0"/>
        <v>5.5183673469387101E-3</v>
      </c>
    </row>
    <row r="24" spans="3:4">
      <c r="C24">
        <v>1.6</v>
      </c>
      <c r="D24">
        <f t="shared" si="0"/>
        <v>3.037551020408151E-2</v>
      </c>
    </row>
    <row r="25" spans="3:4">
      <c r="C25">
        <v>1.4</v>
      </c>
      <c r="D25">
        <f t="shared" si="0"/>
        <v>6.6122448979594563E-4</v>
      </c>
    </row>
    <row r="26" spans="3:4">
      <c r="C26">
        <v>1</v>
      </c>
      <c r="D26">
        <f t="shared" si="0"/>
        <v>0.18123265306122485</v>
      </c>
    </row>
    <row r="27" spans="3:4">
      <c r="C27">
        <v>1.1000000000000001</v>
      </c>
      <c r="D27">
        <f t="shared" si="0"/>
        <v>0.10608979591836758</v>
      </c>
    </row>
    <row r="28" spans="3:4">
      <c r="C28">
        <v>1.9</v>
      </c>
      <c r="D28">
        <f t="shared" si="0"/>
        <v>0.2249469387755097</v>
      </c>
    </row>
    <row r="29" spans="3:4">
      <c r="C29">
        <v>1.7</v>
      </c>
      <c r="D29">
        <f t="shared" si="0"/>
        <v>7.5232653061224217E-2</v>
      </c>
    </row>
    <row r="30" spans="3:4">
      <c r="C30">
        <v>1.6</v>
      </c>
      <c r="D30">
        <f t="shared" si="0"/>
        <v>3.037551020408151E-2</v>
      </c>
    </row>
    <row r="31" spans="3:4">
      <c r="C31">
        <v>1.7</v>
      </c>
      <c r="D31">
        <f t="shared" si="0"/>
        <v>7.5232653061224217E-2</v>
      </c>
    </row>
    <row r="32" spans="3:4">
      <c r="C32">
        <v>1.7</v>
      </c>
      <c r="D32">
        <f t="shared" si="0"/>
        <v>7.5232653061224217E-2</v>
      </c>
    </row>
    <row r="33" spans="2:4">
      <c r="C33">
        <v>1.4</v>
      </c>
      <c r="D33">
        <f t="shared" si="0"/>
        <v>6.6122448979594563E-4</v>
      </c>
    </row>
    <row r="34" spans="2:4">
      <c r="C34">
        <v>1.7</v>
      </c>
      <c r="D34">
        <f t="shared" si="0"/>
        <v>7.5232653061224217E-2</v>
      </c>
    </row>
    <row r="35" spans="2:4">
      <c r="C35">
        <v>1.1000000000000001</v>
      </c>
      <c r="D35">
        <f t="shared" si="0"/>
        <v>0.10608979591836758</v>
      </c>
    </row>
    <row r="36" spans="2:4">
      <c r="C36">
        <v>1.2</v>
      </c>
      <c r="D36">
        <f t="shared" si="0"/>
        <v>5.0946938775510424E-2</v>
      </c>
    </row>
    <row r="37" spans="2:4">
      <c r="C37">
        <v>1.5</v>
      </c>
      <c r="D37">
        <f t="shared" si="0"/>
        <v>5.5183673469387101E-3</v>
      </c>
    </row>
    <row r="38" spans="2:4">
      <c r="C38">
        <v>1.5</v>
      </c>
      <c r="D38">
        <f t="shared" si="0"/>
        <v>5.5183673469387101E-3</v>
      </c>
    </row>
    <row r="39" spans="2:4">
      <c r="B39" s="21" t="s">
        <v>24</v>
      </c>
      <c r="C39" s="21">
        <f>SUM(C4:C38)</f>
        <v>49.900000000000013</v>
      </c>
      <c r="D39" s="21">
        <f>SUM(D4:D38)</f>
        <v>2.1868571428571415</v>
      </c>
    </row>
    <row r="40" spans="2:4">
      <c r="B40" s="21" t="s">
        <v>46</v>
      </c>
      <c r="C40" s="21">
        <f>AVERAGE(C4:C38)</f>
        <v>1.4257142857142862</v>
      </c>
      <c r="D40" s="21">
        <f>AVERAGE(D4:D38)</f>
        <v>6.2481632653061184E-2</v>
      </c>
    </row>
    <row r="41" spans="2:4">
      <c r="B41" s="21" t="s">
        <v>47</v>
      </c>
      <c r="C41" s="21"/>
      <c r="D41" s="21">
        <f>D39/(35-1)</f>
        <v>6.4319327731092391E-2</v>
      </c>
    </row>
    <row r="42" spans="2:4">
      <c r="B42" s="21" t="s">
        <v>48</v>
      </c>
      <c r="D42" s="21">
        <f>SQRT(D41)</f>
        <v>0.25361255436411739</v>
      </c>
    </row>
    <row r="43" spans="2:4">
      <c r="B43" s="21" t="s">
        <v>44</v>
      </c>
      <c r="D43" s="21">
        <f>D42/(SQRT(35))</f>
        <v>4.2868345874680205E-2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revised for population</vt:lpstr>
      <vt:lpstr>squared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Pedley, Richard</dc:creator>
  <cp:lastModifiedBy>Pedley, Richard</cp:lastModifiedBy>
  <dcterms:created xsi:type="dcterms:W3CDTF">2021-07-20T22:43:31Z</dcterms:created>
  <dcterms:modified xsi:type="dcterms:W3CDTF">2021-09-20T17:28:01Z</dcterms:modified>
</cp:coreProperties>
</file>